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<sst xmlns="http://schemas.openxmlformats.org/spreadsheetml/2006/main" count="832" uniqueCount="66">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</sst>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53" sqref="E5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14560.1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C7+F7+K7-AG16-AG25</f>
        <v>1603.899999999987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3256.1</v>
      </c>
      <c r="C8" s="167">
        <v>28300.3066200002</v>
      </c>
      <c r="D8" s="171">
        <v>15433.8</v>
      </c>
      <c r="E8" s="172">
        <v>3256.1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25211.2066200002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189487</v>
      </c>
      <c r="C9" s="178">
        <f t="shared" si="0"/>
        <v>67226.46300000006</v>
      </c>
      <c r="D9" s="179">
        <f t="shared" si="0"/>
        <v>18523</v>
      </c>
      <c r="E9" s="179">
        <f t="shared" si="0"/>
        <v>3256</v>
      </c>
      <c r="F9" s="179">
        <f t="shared" si="0"/>
        <v>0</v>
      </c>
      <c r="G9" s="179">
        <f t="shared" si="0"/>
        <v>0</v>
      </c>
      <c r="H9" s="179">
        <f>H10+H15+H24+H33+H47+H52+H54+H61+H62+H71+H72+H88+H76+H81+H83+H82+H69+H89+H90+H91+H70+H40+H92</f>
        <v>0</v>
      </c>
      <c r="I9" s="179">
        <f t="shared" si="0"/>
        <v>0</v>
      </c>
      <c r="J9" s="179">
        <f t="shared" si="0"/>
        <v>0</v>
      </c>
      <c r="K9" s="179">
        <f t="shared" si="0"/>
        <v>0</v>
      </c>
      <c r="L9" s="179">
        <f t="shared" si="0"/>
        <v>0</v>
      </c>
      <c r="M9" s="179">
        <f t="shared" si="0"/>
        <v>0</v>
      </c>
      <c r="N9" s="179">
        <f t="shared" si="0"/>
        <v>0</v>
      </c>
      <c r="O9" s="179">
        <f t="shared" si="0"/>
        <v>0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21779</v>
      </c>
      <c r="AH9" s="179">
        <f>AH10+AH15+AH24+AH33+AH47+AH52+AH54+AH61+AH62+AH71+AH72+AH76+AH88+AH81+AH83+AH82+AH69+AH89+AH91+AH90+AH70+AH40+AH92</f>
        <v>234934.46300000002</v>
      </c>
      <c r="AI9" s="133"/>
      <c r="AJ9" s="133"/>
    </row>
    <row r="10" spans="1:36" s="140" customFormat="1" ht="15.75">
      <c r="A10" s="143" t="s">
        <v>4</v>
      </c>
      <c r="B10" s="138">
        <v>18308.1</v>
      </c>
      <c r="C10" s="138">
        <v>6768.299999999999</v>
      </c>
      <c r="D10" s="139"/>
      <c r="E10" s="139">
        <v>816.9</v>
      </c>
      <c r="F10" s="139"/>
      <c r="G10" s="139"/>
      <c r="H10" s="139"/>
      <c r="I10" s="139"/>
      <c r="J10" s="139"/>
      <c r="K10" s="180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816.9</v>
      </c>
      <c r="AH10" s="139">
        <f>B10+C10-AG10</f>
        <v>24259.499999999996</v>
      </c>
      <c r="AJ10" s="141"/>
    </row>
    <row r="11" spans="1:36" s="140" customFormat="1" ht="15.75">
      <c r="A11" s="137" t="s">
        <v>5</v>
      </c>
      <c r="B11" s="138">
        <v>17320.1</v>
      </c>
      <c r="C11" s="138">
        <v>5430.600000000006</v>
      </c>
      <c r="D11" s="139"/>
      <c r="E11" s="139">
        <v>385.2</v>
      </c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385.2</v>
      </c>
      <c r="AH11" s="139">
        <f>B11+C11-AG11</f>
        <v>22365.500000000004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0</v>
      </c>
      <c r="AH12" s="139">
        <f>B12+C12-AG12</f>
        <v>133.1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878.3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0</v>
      </c>
      <c r="G14" s="139">
        <f t="shared" si="2"/>
        <v>0</v>
      </c>
      <c r="H14" s="139">
        <f>H10-H11-H12-H13</f>
        <v>0</v>
      </c>
      <c r="I14" s="139">
        <f t="shared" si="2"/>
        <v>0</v>
      </c>
      <c r="J14" s="139">
        <f t="shared" si="2"/>
        <v>0</v>
      </c>
      <c r="K14" s="139">
        <f t="shared" si="2"/>
        <v>0</v>
      </c>
      <c r="L14" s="139">
        <f t="shared" si="2"/>
        <v>0</v>
      </c>
      <c r="M14" s="139">
        <f t="shared" si="2"/>
        <v>0</v>
      </c>
      <c r="N14" s="139">
        <f t="shared" si="2"/>
        <v>0</v>
      </c>
      <c r="O14" s="139">
        <f t="shared" si="2"/>
        <v>0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431.7</v>
      </c>
      <c r="AH14" s="139">
        <f>AH10-AH11-AH12-AH13</f>
        <v>1760.8999999999928</v>
      </c>
      <c r="AJ14" s="141"/>
    </row>
    <row r="15" spans="1:36" s="140" customFormat="1" ht="15" customHeight="1">
      <c r="A15" s="143" t="s">
        <v>6</v>
      </c>
      <c r="B15" s="138">
        <v>41794.5</v>
      </c>
      <c r="C15" s="138">
        <v>29268.100000000035</v>
      </c>
      <c r="D15" s="144"/>
      <c r="E15" s="144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0</v>
      </c>
      <c r="AH15" s="139">
        <f aca="true" t="shared" si="3" ref="AH15:AH31">B15+C15-AG15</f>
        <v>71062.60000000003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0</v>
      </c>
      <c r="AH16" s="147">
        <f t="shared" si="3"/>
        <v>13030.200000000003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0</v>
      </c>
      <c r="AH17" s="139">
        <f t="shared" si="3"/>
        <v>46421.55999999998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0</v>
      </c>
      <c r="AH19" s="139">
        <f t="shared" si="3"/>
        <v>2480.499999999998</v>
      </c>
      <c r="AJ19" s="141"/>
    </row>
    <row r="20" spans="1:36" s="140" customFormat="1" ht="15.75">
      <c r="A20" s="137" t="s">
        <v>2</v>
      </c>
      <c r="B20" s="138">
        <v>1345.8</v>
      </c>
      <c r="C20" s="138">
        <v>7699.5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0</v>
      </c>
      <c r="AH20" s="139">
        <f t="shared" si="3"/>
        <v>9045.3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0</v>
      </c>
      <c r="AH21" s="139">
        <f t="shared" si="3"/>
        <v>1575.6999999999998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0</v>
      </c>
      <c r="G23" s="139">
        <f t="shared" si="4"/>
        <v>0</v>
      </c>
      <c r="H23" s="139">
        <f>H15-H17-H18-H19-H20-H21-H22</f>
        <v>0</v>
      </c>
      <c r="I23" s="139">
        <f t="shared" si="4"/>
        <v>0</v>
      </c>
      <c r="J23" s="139">
        <f t="shared" si="4"/>
        <v>0</v>
      </c>
      <c r="K23" s="139">
        <f t="shared" si="4"/>
        <v>0</v>
      </c>
      <c r="L23" s="139">
        <f t="shared" si="4"/>
        <v>0</v>
      </c>
      <c r="M23" s="139">
        <f t="shared" si="4"/>
        <v>0</v>
      </c>
      <c r="N23" s="139">
        <f t="shared" si="4"/>
        <v>0</v>
      </c>
      <c r="O23" s="139">
        <f t="shared" si="4"/>
        <v>0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0</v>
      </c>
      <c r="AH23" s="139">
        <f>B23+C23-AG23</f>
        <v>11524.9</v>
      </c>
      <c r="AJ23" s="141"/>
    </row>
    <row r="24" spans="1:36" s="140" customFormat="1" ht="15" customHeight="1">
      <c r="A24" s="143" t="s">
        <v>7</v>
      </c>
      <c r="B24" s="138">
        <v>40230.8</v>
      </c>
      <c r="C24" s="138">
        <v>12878.563000000016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0</v>
      </c>
      <c r="AH24" s="139">
        <f t="shared" si="3"/>
        <v>53109.36300000002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0</v>
      </c>
      <c r="AH25" s="147">
        <f t="shared" si="3"/>
        <v>17194.7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40140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0</v>
      </c>
      <c r="G32" s="139">
        <f t="shared" si="5"/>
        <v>0</v>
      </c>
      <c r="H32" s="139">
        <f>H24-H26-H27-H28-H29-H30-H31</f>
        <v>0</v>
      </c>
      <c r="I32" s="139">
        <f t="shared" si="5"/>
        <v>0</v>
      </c>
      <c r="J32" s="139">
        <f t="shared" si="5"/>
        <v>0</v>
      </c>
      <c r="K32" s="139">
        <f t="shared" si="5"/>
        <v>0</v>
      </c>
      <c r="L32" s="139">
        <f t="shared" si="5"/>
        <v>0</v>
      </c>
      <c r="M32" s="139">
        <f t="shared" si="5"/>
        <v>0</v>
      </c>
      <c r="N32" s="139">
        <f t="shared" si="5"/>
        <v>0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0</v>
      </c>
      <c r="AH32" s="139">
        <f>AH24-AH30</f>
        <v>53018.56300000002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0</v>
      </c>
      <c r="AH33" s="139">
        <f aca="true" t="shared" si="6" ref="AH33:AH38">B33+C33-AG33</f>
        <v>3170.1000000000004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0</v>
      </c>
      <c r="AH34" s="139">
        <f t="shared" si="6"/>
        <v>392.7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</v>
      </c>
      <c r="AH36" s="139">
        <f t="shared" si="6"/>
        <v>74.7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0</v>
      </c>
      <c r="AH37" s="139">
        <f t="shared" si="6"/>
        <v>2335.5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0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0</v>
      </c>
      <c r="AH39" s="139">
        <f>AH33-AH34-AH36-AH38-AH35-AH37</f>
        <v>298.7000000000007</v>
      </c>
      <c r="AJ39" s="141"/>
    </row>
    <row r="40" spans="1:36" s="140" customFormat="1" ht="15" customHeight="1">
      <c r="A40" s="143" t="s">
        <v>29</v>
      </c>
      <c r="B40" s="138">
        <v>1347.9</v>
      </c>
      <c r="C40" s="138">
        <v>323.5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0</v>
      </c>
      <c r="AH40" s="139">
        <f aca="true" t="shared" si="8" ref="AH40:AH45">B40+C40-AG40</f>
        <v>1671.4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0</v>
      </c>
      <c r="AH41" s="139">
        <f t="shared" si="8"/>
        <v>1401.9999999999993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0</v>
      </c>
      <c r="AH43" s="139">
        <f t="shared" si="8"/>
        <v>13.300000000000004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0</v>
      </c>
      <c r="AH44" s="139">
        <f t="shared" si="8"/>
        <v>173.10000000000005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31.300000000000185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0</v>
      </c>
      <c r="AH46" s="139">
        <f>AH40-AH41-AH42-AH43-AH44-AH45</f>
        <v>82.10000000000073</v>
      </c>
      <c r="AJ46" s="141"/>
    </row>
    <row r="47" spans="1:36" s="140" customFormat="1" ht="17.25" customHeight="1">
      <c r="A47" s="143" t="s">
        <v>43</v>
      </c>
      <c r="B47" s="142">
        <v>8106.7</v>
      </c>
      <c r="C47" s="138">
        <v>2988.9000000000015</v>
      </c>
      <c r="D47" s="139"/>
      <c r="E47" s="152">
        <v>53.2</v>
      </c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53.2</v>
      </c>
      <c r="AH47" s="139">
        <f>B47+C47-AG47</f>
        <v>11042.400000000001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0</v>
      </c>
      <c r="AH48" s="139">
        <f>B48+C48-AG48</f>
        <v>158.60000000000002</v>
      </c>
      <c r="AJ48" s="141"/>
    </row>
    <row r="49" spans="1:36" s="140" customFormat="1" ht="15.75">
      <c r="A49" s="137" t="s">
        <v>16</v>
      </c>
      <c r="B49" s="138">
        <v>7410.5</v>
      </c>
      <c r="C49" s="138">
        <v>2121.5000000000036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0</v>
      </c>
      <c r="AH49" s="139">
        <f>B49+C49-AG49</f>
        <v>9532.000000000004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641.8999999999996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0</v>
      </c>
      <c r="G51" s="139">
        <f t="shared" si="10"/>
        <v>0</v>
      </c>
      <c r="H51" s="139">
        <f>H47-H48-H49</f>
        <v>0</v>
      </c>
      <c r="I51" s="139">
        <f t="shared" si="10"/>
        <v>0</v>
      </c>
      <c r="J51" s="139">
        <f t="shared" si="10"/>
        <v>0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0</v>
      </c>
      <c r="O51" s="139">
        <f t="shared" si="10"/>
        <v>0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53.2</v>
      </c>
      <c r="AH51" s="139">
        <f>AH47-AH49-AH48</f>
        <v>1351.799999999998</v>
      </c>
      <c r="AJ51" s="141"/>
    </row>
    <row r="52" spans="1:36" s="140" customFormat="1" ht="15" customHeight="1">
      <c r="A52" s="143" t="s">
        <v>0</v>
      </c>
      <c r="B52" s="138">
        <v>12178.3</v>
      </c>
      <c r="C52" s="138">
        <v>2986.9999999999973</v>
      </c>
      <c r="D52" s="139"/>
      <c r="E52" s="139">
        <v>83.7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83.7</v>
      </c>
      <c r="AH52" s="139">
        <f aca="true" t="shared" si="11" ref="AH52:AH59">B52+C52-AG52</f>
        <v>15081.599999999995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83.7</v>
      </c>
      <c r="AH53" s="139">
        <f t="shared" si="11"/>
        <v>1779.2999999999995</v>
      </c>
      <c r="AJ53" s="141"/>
    </row>
    <row r="54" spans="1:36" s="140" customFormat="1" ht="15" customHeight="1">
      <c r="A54" s="143" t="s">
        <v>9</v>
      </c>
      <c r="B54" s="151">
        <v>1909.6</v>
      </c>
      <c r="C54" s="138">
        <v>1168.1999999999998</v>
      </c>
      <c r="D54" s="139"/>
      <c r="E54" s="139">
        <v>185.8</v>
      </c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185.8</v>
      </c>
      <c r="AH54" s="139">
        <f t="shared" si="11"/>
        <v>2891.9999999999995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0</v>
      </c>
      <c r="AH55" s="139">
        <f t="shared" si="11"/>
        <v>1542.6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585.0999999999999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0</v>
      </c>
      <c r="H60" s="139">
        <f>H54-H55-H57-H59-H56-H58</f>
        <v>0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185.8</v>
      </c>
      <c r="AH60" s="139">
        <f>AH54-AH55-AH57-AH59-AH56-AH58</f>
        <v>1090.3999999999999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0</v>
      </c>
      <c r="AH61" s="139">
        <f aca="true" t="shared" si="14" ref="AH61:AH67">B61+C61-AG61</f>
        <v>147.29999999999998</v>
      </c>
      <c r="AJ61" s="141"/>
    </row>
    <row r="62" spans="1:36" s="140" customFormat="1" ht="15" customHeight="1">
      <c r="A62" s="143" t="s">
        <v>11</v>
      </c>
      <c r="B62" s="138">
        <v>4441.9</v>
      </c>
      <c r="C62" s="138">
        <v>5154.400000000001</v>
      </c>
      <c r="D62" s="139"/>
      <c r="E62" s="139">
        <v>193</v>
      </c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193</v>
      </c>
      <c r="AH62" s="139">
        <f t="shared" si="14"/>
        <v>9403.3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193</v>
      </c>
      <c r="AH63" s="139">
        <f t="shared" si="14"/>
        <v>3242.9999999999995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0</v>
      </c>
      <c r="AH65" s="139">
        <f t="shared" si="14"/>
        <v>1029.9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0</v>
      </c>
      <c r="AH66" s="139">
        <f t="shared" si="14"/>
        <v>134.99999999999997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1138.6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0</v>
      </c>
      <c r="H68" s="139">
        <f>H62-H63-H66-H67-H65-H64</f>
        <v>0</v>
      </c>
      <c r="I68" s="139">
        <f t="shared" si="15"/>
        <v>0</v>
      </c>
      <c r="J68" s="139">
        <f t="shared" si="15"/>
        <v>0</v>
      </c>
      <c r="K68" s="139">
        <f t="shared" si="15"/>
        <v>0</v>
      </c>
      <c r="L68" s="139">
        <f t="shared" si="15"/>
        <v>0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0</v>
      </c>
      <c r="AH68" s="139">
        <f>AH62-AH63-AH66-AH67-AH65-AH64</f>
        <v>4119.699999999999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0</v>
      </c>
      <c r="AH69" s="181">
        <f aca="true" t="shared" si="16" ref="AH69:AH92">B69+C69-AG69</f>
        <v>2297.6000000000004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0</v>
      </c>
      <c r="AH71" s="181">
        <f t="shared" si="16"/>
        <v>1458.5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</f>
        <v>2058.8</v>
      </c>
      <c r="C72" s="138">
        <v>3018.8</v>
      </c>
      <c r="D72" s="139"/>
      <c r="E72" s="139">
        <v>46.7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46.7</v>
      </c>
      <c r="AH72" s="181">
        <f t="shared" si="16"/>
        <v>5030.900000000001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0</v>
      </c>
      <c r="AH74" s="181">
        <f t="shared" si="16"/>
        <v>716.4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0</v>
      </c>
      <c r="AH75" s="181">
        <f t="shared" si="16"/>
        <v>150.79999999999998</v>
      </c>
      <c r="AJ75" s="141"/>
    </row>
    <row r="76" spans="1:36" s="192" customFormat="1" ht="15.75">
      <c r="A76" s="183" t="s">
        <v>48</v>
      </c>
      <c r="B76" s="138">
        <f>743.8+242.3</f>
        <v>986.0999999999999</v>
      </c>
      <c r="C76" s="138">
        <v>43.799999999999955</v>
      </c>
      <c r="D76" s="139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0</v>
      </c>
      <c r="AH76" s="181">
        <f t="shared" si="16"/>
        <v>1029.8999999999999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0</v>
      </c>
      <c r="AH77" s="181">
        <f t="shared" si="16"/>
        <v>216.49999999999997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</v>
      </c>
      <c r="AH80" s="181">
        <f t="shared" si="16"/>
        <v>2.6000000000000014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0</v>
      </c>
      <c r="AH88" s="139">
        <f t="shared" si="16"/>
        <v>398</v>
      </c>
      <c r="AI88" s="112"/>
      <c r="AJ88" s="21"/>
    </row>
    <row r="89" spans="1:36" s="18" customFormat="1" ht="15.75">
      <c r="A89" s="143" t="s">
        <v>50</v>
      </c>
      <c r="B89" s="138">
        <v>13601.2</v>
      </c>
      <c r="C89" s="138">
        <v>828.5</v>
      </c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0</v>
      </c>
      <c r="AH89" s="139">
        <f t="shared" si="16"/>
        <v>14429.7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0</v>
      </c>
      <c r="AH90" s="139">
        <f t="shared" si="16"/>
        <v>5660.4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v>33109.6</v>
      </c>
      <c r="C92" s="138">
        <v>0</v>
      </c>
      <c r="D92" s="139">
        <v>18523</v>
      </c>
      <c r="E92" s="139">
        <v>1876.7</v>
      </c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20399.7</v>
      </c>
      <c r="AH92" s="139">
        <f t="shared" si="16"/>
        <v>12709.899999999998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189487</v>
      </c>
      <c r="C94" s="186">
        <f t="shared" si="17"/>
        <v>67226.46300000006</v>
      </c>
      <c r="D94" s="187">
        <f t="shared" si="17"/>
        <v>18523</v>
      </c>
      <c r="E94" s="187">
        <f t="shared" si="17"/>
        <v>3256</v>
      </c>
      <c r="F94" s="187">
        <f t="shared" si="17"/>
        <v>0</v>
      </c>
      <c r="G94" s="187">
        <f t="shared" si="17"/>
        <v>0</v>
      </c>
      <c r="H94" s="187">
        <f>H10+H15+H24+H33+H47+H52+H54+H61+H62+H69+H71+H72+H76+H81+H82+H83+H88+H89+H90+H91+H40+H92+H70</f>
        <v>0</v>
      </c>
      <c r="I94" s="187">
        <f t="shared" si="17"/>
        <v>0</v>
      </c>
      <c r="J94" s="187">
        <f t="shared" si="17"/>
        <v>0</v>
      </c>
      <c r="K94" s="187">
        <f t="shared" si="17"/>
        <v>0</v>
      </c>
      <c r="L94" s="187">
        <f t="shared" si="17"/>
        <v>0</v>
      </c>
      <c r="M94" s="187">
        <f t="shared" si="17"/>
        <v>0</v>
      </c>
      <c r="N94" s="187">
        <f t="shared" si="17"/>
        <v>0</v>
      </c>
      <c r="O94" s="187">
        <f t="shared" si="17"/>
        <v>0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21779</v>
      </c>
      <c r="AH94" s="187">
        <f>AH10+AH15+AH24+AH33+AH47+AH52+AH54+AH61+AH62+AH69+AH71+AH72+AH76+AH81+AH82+AH83+AH88+AH89+AH90+AH91+AH70+AH40+AH92</f>
        <v>234934.46300000002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59092.09999999999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578.2</v>
      </c>
      <c r="F95" s="139">
        <f t="shared" si="18"/>
        <v>0</v>
      </c>
      <c r="G95" s="139">
        <f t="shared" si="18"/>
        <v>0</v>
      </c>
      <c r="H95" s="139">
        <f>H11+H17+H26+H34+H55+H63+H73+H41+H77+H48</f>
        <v>0</v>
      </c>
      <c r="I95" s="139">
        <f t="shared" si="18"/>
        <v>0</v>
      </c>
      <c r="J95" s="139">
        <f t="shared" si="18"/>
        <v>0</v>
      </c>
      <c r="K95" s="139">
        <f t="shared" si="18"/>
        <v>0</v>
      </c>
      <c r="L95" s="139">
        <f t="shared" si="18"/>
        <v>0</v>
      </c>
      <c r="M95" s="139">
        <f t="shared" si="18"/>
        <v>0</v>
      </c>
      <c r="N95" s="139">
        <f t="shared" si="18"/>
        <v>0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578.2</v>
      </c>
      <c r="AH95" s="139">
        <f>B95+C95-AG95</f>
        <v>75742.45999999998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3424.5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0</v>
      </c>
      <c r="G96" s="139">
        <f t="shared" si="19"/>
        <v>0</v>
      </c>
      <c r="H96" s="139">
        <f>H12+H20+H29+H36+H57+H66+H44+H80+H74+H53</f>
        <v>0</v>
      </c>
      <c r="I96" s="139">
        <f t="shared" si="19"/>
        <v>0</v>
      </c>
      <c r="J96" s="139">
        <f t="shared" si="19"/>
        <v>0</v>
      </c>
      <c r="K96" s="139">
        <f t="shared" si="19"/>
        <v>0</v>
      </c>
      <c r="L96" s="139">
        <f t="shared" si="19"/>
        <v>0</v>
      </c>
      <c r="M96" s="139">
        <f t="shared" si="19"/>
        <v>0</v>
      </c>
      <c r="N96" s="139">
        <f t="shared" si="19"/>
        <v>0</v>
      </c>
      <c r="O96" s="139">
        <f t="shared" si="19"/>
        <v>0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83.7</v>
      </c>
      <c r="AH96" s="139">
        <f>B96+C96-AG96</f>
        <v>12264.699999999997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0</v>
      </c>
      <c r="AH97" s="139">
        <f>B97+C97-AG97</f>
        <v>15.500000000000002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</v>
      </c>
      <c r="G98" s="139">
        <f t="shared" si="21"/>
        <v>0</v>
      </c>
      <c r="H98" s="139">
        <f>H19+H28+H65+H35+H43+H56+H79</f>
        <v>0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0</v>
      </c>
      <c r="M98" s="139">
        <f t="shared" si="21"/>
        <v>0</v>
      </c>
      <c r="N98" s="139">
        <f t="shared" si="21"/>
        <v>0</v>
      </c>
      <c r="O98" s="139">
        <f t="shared" si="21"/>
        <v>0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0</v>
      </c>
      <c r="AH98" s="139">
        <f>B98+C98-AG98</f>
        <v>3592.199999999998</v>
      </c>
    </row>
    <row r="99" spans="1:34" s="18" customFormat="1" ht="15.75">
      <c r="A99" s="137" t="s">
        <v>16</v>
      </c>
      <c r="B99" s="138">
        <f>B21+B30+B49+B37+B58+B13+B75+B67</f>
        <v>10367.400000000001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0</v>
      </c>
      <c r="G99" s="139">
        <f t="shared" si="22"/>
        <v>0</v>
      </c>
      <c r="H99" s="139">
        <f>H21+H30+H49+H37+H58+H13+H75+H67</f>
        <v>0</v>
      </c>
      <c r="I99" s="139">
        <f t="shared" si="22"/>
        <v>0</v>
      </c>
      <c r="J99" s="139">
        <f t="shared" si="22"/>
        <v>0</v>
      </c>
      <c r="K99" s="139">
        <f t="shared" si="22"/>
        <v>0</v>
      </c>
      <c r="L99" s="139">
        <f t="shared" si="22"/>
        <v>0</v>
      </c>
      <c r="M99" s="139">
        <f t="shared" si="22"/>
        <v>0</v>
      </c>
      <c r="N99" s="139">
        <f t="shared" si="22"/>
        <v>0</v>
      </c>
      <c r="O99" s="139">
        <f t="shared" si="22"/>
        <v>0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0</v>
      </c>
      <c r="AH99" s="139">
        <f>B99+C99-AG99</f>
        <v>14614.300000000005</v>
      </c>
    </row>
    <row r="100" spans="1:34" ht="12.75">
      <c r="A100" s="188" t="s">
        <v>35</v>
      </c>
      <c r="B100" s="189">
        <f>B94-B95-B96-B97-B98-B99</f>
        <v>115615.80000000002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2594.1000000000004</v>
      </c>
      <c r="F100" s="190">
        <f t="shared" si="24"/>
        <v>0</v>
      </c>
      <c r="G100" s="190">
        <f t="shared" si="24"/>
        <v>0</v>
      </c>
      <c r="H100" s="190">
        <f>H94-H95-H96-H97-H98-H99</f>
        <v>0</v>
      </c>
      <c r="I100" s="190">
        <f t="shared" si="24"/>
        <v>0</v>
      </c>
      <c r="J100" s="190">
        <f t="shared" si="24"/>
        <v>0</v>
      </c>
      <c r="K100" s="190">
        <f t="shared" si="24"/>
        <v>0</v>
      </c>
      <c r="L100" s="190">
        <f t="shared" si="24"/>
        <v>0</v>
      </c>
      <c r="M100" s="190">
        <f t="shared" si="24"/>
        <v>0</v>
      </c>
      <c r="N100" s="190">
        <f t="shared" si="24"/>
        <v>0</v>
      </c>
      <c r="O100" s="190">
        <f t="shared" si="24"/>
        <v>0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21117.1</v>
      </c>
      <c r="AH100" s="190">
        <f>AH94-AH95-AH96-AH97-AH98-AH99</f>
        <v>128705.303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2019-06-27T08:34:39Z</cp:lastPrinted>
  <dcterms:created xsi:type="dcterms:W3CDTF">2002-11-05T08:53:00Z</dcterms:created>
  <dcterms:modified xsi:type="dcterms:W3CDTF">2019-07-03T06:18:32Z</dcterms:modified>
  <cp:category/>
  <cp:version/>
  <cp:contentType/>
  <cp:contentStatus/>
</cp:coreProperties>
</file>